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027128\Desktop\"/>
    </mc:Choice>
  </mc:AlternateContent>
  <xr:revisionPtr revIDLastSave="0" documentId="13_ncr:1_{04FD34EA-C9B4-4E40-AFB9-6943995DBCD3}" xr6:coauthVersionLast="36" xr6:coauthVersionMax="45" xr10:uidLastSave="{00000000-0000-0000-0000-000000000000}"/>
  <workbookProtection workbookAlgorithmName="SHA-512" workbookHashValue="Ow9vjPKNBN0uyxp0H3kx8B3GiOdWMOKRlvnoPSd5jHRV1rqeEVwed/0EKVTB5Afv6oSQyc9I9VkCxf/NnZthQg==" workbookSaltValue="1ca+5G73C47kvQ3j4w4jRw==" workbookSpinCount="100000" lockStructure="1"/>
  <bookViews>
    <workbookView xWindow="-105" yWindow="-105" windowWidth="23250" windowHeight="12600" xr2:uid="{5DB8B3C7-4A54-4A22-B67F-4139A5402C25}"/>
  </bookViews>
  <sheets>
    <sheet name="Simulator" sheetId="1" r:id="rId1"/>
  </sheets>
  <definedNames>
    <definedName name="AUST">#REF!</definedName>
    <definedName name="DX">#REF!</definedName>
    <definedName name="FERMAR">#REF!</definedName>
    <definedName name="FREMAR">#REF!</definedName>
    <definedName name="HRA">#REF!</definedName>
    <definedName name="LNDX">#REF!</definedName>
    <definedName name="SUPERAU">#REF!</definedName>
    <definedName name="SUPERD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" i="1" l="1"/>
  <c r="U3" i="1"/>
  <c r="T3" i="1"/>
  <c r="D8" i="1" l="1"/>
  <c r="C8" i="1"/>
  <c r="B8" i="1"/>
</calcChain>
</file>

<file path=xl/sharedStrings.xml><?xml version="1.0" encoding="utf-8"?>
<sst xmlns="http://schemas.openxmlformats.org/spreadsheetml/2006/main" count="22" uniqueCount="22">
  <si>
    <t>Modify cell in Blue</t>
  </si>
  <si>
    <t>Gas</t>
  </si>
  <si>
    <t>Electricity</t>
  </si>
  <si>
    <t>Energy Extra</t>
  </si>
  <si>
    <t>Euro/MT</t>
  </si>
  <si>
    <t>Plate IB M+2</t>
  </si>
  <si>
    <t>Ingots IF M+1</t>
  </si>
  <si>
    <t>Impact NRJ IB</t>
  </si>
  <si>
    <t>Impact NRJ IF</t>
  </si>
  <si>
    <t>Impact NRJ Ingots</t>
  </si>
  <si>
    <t>Note: Today's electricity and Gas price has an impact at M+2 for plates and M+1 for Ingots</t>
  </si>
  <si>
    <t>Plate IF M+3</t>
  </si>
  <si>
    <t>- Gas Price is based on the average closing daily price of TTF Rotterdam :</t>
  </si>
  <si>
    <t>(https://www.theice.com/products/27996665/Dutch-TTF-Gas-Futures/data?marketId=5360399)</t>
  </si>
  <si>
    <t>- Power prices are the average daily settlement values that can be found here:</t>
  </si>
  <si>
    <t>(https://www.eex.com/en/market-data/power/futures#%7B%22snippetpicker%22%3A%22EEX%20French%20Power%20Futures%22%7D)</t>
  </si>
  <si>
    <t>- Energy Surcharge Industeel Belgium: based on Gas &amp; Power values of M-2, 1 ton of steel requires in average 1,1 MWh of Power and 2,2 MWh of Gas</t>
  </si>
  <si>
    <t>- Energy Surcharge Industeel France: based on Gas &amp; Power values of M-3, 1 ton of steel requires in average 1,4 MWh of Power and 4,9 MWh of Gas</t>
  </si>
  <si>
    <t>- Energy Surcharge Commercial Ingot: based on Gas &amp; Power values of M-1, 1 ton of steel requires in average 0,9 MWh of Power and 0,7 MWh of Gas</t>
  </si>
  <si>
    <t>Enter Value (EUR/MWh)</t>
  </si>
  <si>
    <t>Gas &amp; Electricity price - Energy extra simulator</t>
  </si>
  <si>
    <r>
      <t xml:space="preserve">- The energy surcharge will cancel itself once Gas </t>
    </r>
    <r>
      <rPr>
        <u/>
        <sz val="9"/>
        <color theme="1"/>
        <rFont val="Calibri"/>
        <family val="2"/>
        <scheme val="minor"/>
      </rPr>
      <t>&lt;</t>
    </r>
    <r>
      <rPr>
        <sz val="9"/>
        <color theme="1"/>
        <rFont val="Calibri"/>
        <family val="2"/>
        <scheme val="minor"/>
      </rPr>
      <t xml:space="preserve">15€/MWh &amp; Power </t>
    </r>
    <r>
      <rPr>
        <u/>
        <sz val="9"/>
        <color theme="1"/>
        <rFont val="Calibri"/>
        <family val="2"/>
        <scheme val="minor"/>
      </rPr>
      <t>&lt;</t>
    </r>
    <r>
      <rPr>
        <sz val="9"/>
        <color theme="1"/>
        <rFont val="Calibri"/>
        <family val="2"/>
        <scheme val="minor"/>
      </rPr>
      <t>60€/MWh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</si>
</sst>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rgb="FF0070C0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7" fillId="0" borderId="1" xfId="0" applyFont="1" applyFill="1" applyBorder="1"/>
    <xf numFmtId="3" fontId="7" fillId="0" borderId="1" xfId="0" applyNumberFormat="1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1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/>
    <xf numFmtId="164" fontId="6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11" fillId="0" borderId="1" xfId="2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wrapText="1"/>
    </xf>
    <xf numFmtId="0" fontId="11" fillId="0" borderId="1" xfId="2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</cellXfs>
  <cellStyles count="3">
    <cellStyle name="Lien hypertexte" xfId="2" builtinId="8"/>
    <cellStyle name="Milliers" xfId="1" builtinId="3"/>
    <cellStyle name="Normal" xfId="0" builtinId="0"/>
  </cellStyles>
  <dxfs count="6">
    <dxf>
      <numFmt numFmtId="165" formatCode="0.000"/>
    </dxf>
    <dxf>
      <numFmt numFmtId="166" formatCode="[$USD]\ #,##0.00"/>
    </dxf>
    <dxf>
      <numFmt numFmtId="167" formatCode="[$EUR]\ #,##0"/>
    </dxf>
    <dxf>
      <numFmt numFmtId="165" formatCode="0.000"/>
    </dxf>
    <dxf>
      <numFmt numFmtId="166" formatCode="[$USD]\ #,##0.00"/>
    </dxf>
    <dxf>
      <numFmt numFmtId="167" formatCode="[$EUR]\ 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551793</xdr:colOff>
      <xdr:row>0</xdr:row>
      <xdr:rowOff>15888</xdr:rowOff>
    </xdr:from>
    <xdr:to>
      <xdr:col>5</xdr:col>
      <xdr:colOff>420415</xdr:colOff>
      <xdr:row>2</xdr:row>
      <xdr:rowOff>224677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8B3556-85F1-42B0-8D29-9E2C0054C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4810" y="15888"/>
          <a:ext cx="1248104" cy="765049"/>
        </a:xfrm>
        <a:prstGeom prst="rect">
          <a:avLst/>
        </a:prstGeom>
      </xdr:spPr>
    </xdr:pic>
    <xdr:clientData/>
  </xdr:twoCellAnchor>
  <xdr:twoCellAnchor editAs="oneCell">
    <xdr:from>
      <xdr:col>0</xdr:col>
      <xdr:colOff>52551</xdr:colOff>
      <xdr:row>1</xdr:row>
      <xdr:rowOff>173891</xdr:rowOff>
    </xdr:from>
    <xdr:to>
      <xdr:col>0</xdr:col>
      <xdr:colOff>804172</xdr:colOff>
      <xdr:row>2</xdr:row>
      <xdr:rowOff>1904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DAA8494-D7F5-47C6-BE6A-C7464B09D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1" y="364391"/>
          <a:ext cx="755431" cy="192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ex.com/en/market-data/power/futures" TargetMode="External"/><Relationship Id="rId1" Type="http://schemas.openxmlformats.org/officeDocument/2006/relationships/hyperlink" Target="https://www.theice.com/products/27996665/Dutch-TTF-Gas-Futures/data?marketId=5360399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A998-8A49-4629-905B-71C28A9D96B1}">
  <dimension ref="A2:AA31"/>
  <sheetViews>
    <sheetView tabSelected="1" zoomScale="115" zoomScaleNormal="115" workbookViewId="0">
      <selection activeCell="B6" sqref="B6"/>
    </sheetView>
  </sheetViews>
  <sheetFormatPr baseColWidth="10" defaultColWidth="14" defaultRowHeight="15" x14ac:dyDescent="0.25"/>
  <cols>
    <col min="1" max="1" width="23.42578125" style="1" customWidth="1"/>
    <col min="2" max="2" width="15.7109375" style="1" customWidth="1"/>
    <col min="3" max="3" width="14.42578125" style="1" customWidth="1"/>
    <col min="4" max="4" width="15" style="1" customWidth="1"/>
    <col min="5" max="5" width="5.7109375" style="1" customWidth="1"/>
    <col min="6" max="6" width="14" style="1" customWidth="1"/>
    <col min="7" max="8" width="14" style="10"/>
    <col min="9" max="9" width="16.7109375" style="10" customWidth="1"/>
    <col min="10" max="14" width="14" style="1"/>
    <col min="15" max="19" width="14" style="1" customWidth="1"/>
    <col min="20" max="25" width="14" style="1" hidden="1" customWidth="1"/>
    <col min="26" max="27" width="14" style="1" customWidth="1"/>
    <col min="28" max="16384" width="14" style="1"/>
  </cols>
  <sheetData>
    <row r="2" spans="1:22" ht="30" x14ac:dyDescent="0.25">
      <c r="T2" s="10" t="s">
        <v>7</v>
      </c>
      <c r="U2" s="10" t="s">
        <v>8</v>
      </c>
      <c r="V2" s="10" t="s">
        <v>9</v>
      </c>
    </row>
    <row r="3" spans="1:22" ht="30" customHeight="1" x14ac:dyDescent="0.25">
      <c r="B3" s="17" t="s">
        <v>20</v>
      </c>
      <c r="C3" s="17"/>
      <c r="D3" s="17"/>
      <c r="T3" s="19">
        <f>IF(B6&gt;15,(B6-14.6)*2.179,0)+IF(C6&gt;60,(C6-62.9)*1.109,0)</f>
        <v>351.59449999999998</v>
      </c>
      <c r="U3" s="19">
        <f>IF(B6&gt;15,(B6-14)*4.884,0)+IF(C6&gt;60,(C6-61.1)*1.362,0)</f>
        <v>616.90980000000013</v>
      </c>
      <c r="V3" s="19">
        <f>IF(B6&gt;15,(B6-14)*0.65,0)+IF(C6&gt;60,(C6-61.1)*0.9,0)</f>
        <v>196.31000000000003</v>
      </c>
    </row>
    <row r="4" spans="1:22" x14ac:dyDescent="0.25">
      <c r="A4" s="2" t="s">
        <v>0</v>
      </c>
      <c r="B4" s="3"/>
      <c r="C4" s="3"/>
      <c r="D4" s="3"/>
      <c r="E4" s="3"/>
    </row>
    <row r="5" spans="1:22" x14ac:dyDescent="0.25">
      <c r="A5" s="4"/>
      <c r="B5" s="3" t="s">
        <v>1</v>
      </c>
      <c r="C5" s="3" t="s">
        <v>2</v>
      </c>
      <c r="D5" s="3"/>
      <c r="E5" s="3"/>
    </row>
    <row r="6" spans="1:22" x14ac:dyDescent="0.25">
      <c r="A6" s="18" t="s">
        <v>19</v>
      </c>
      <c r="B6" s="5">
        <v>96</v>
      </c>
      <c r="C6" s="5">
        <v>220</v>
      </c>
      <c r="D6" s="3"/>
      <c r="E6" s="3"/>
      <c r="H6" s="11"/>
    </row>
    <row r="7" spans="1:22" x14ac:dyDescent="0.25">
      <c r="A7" s="3" t="s">
        <v>3</v>
      </c>
      <c r="B7" s="6" t="s">
        <v>5</v>
      </c>
      <c r="C7" s="6" t="s">
        <v>11</v>
      </c>
      <c r="D7" s="6" t="s">
        <v>6</v>
      </c>
      <c r="E7" s="3"/>
    </row>
    <row r="8" spans="1:22" x14ac:dyDescent="0.25">
      <c r="A8" s="8" t="s">
        <v>4</v>
      </c>
      <c r="B8" s="9">
        <f>T3-27%*T3</f>
        <v>256.66398499999997</v>
      </c>
      <c r="C8" s="9">
        <f>U3-27%*U3</f>
        <v>450.34415400000012</v>
      </c>
      <c r="D8" s="9">
        <f>V3-27%*V3</f>
        <v>143.30630000000002</v>
      </c>
      <c r="E8" s="3"/>
    </row>
    <row r="9" spans="1:22" x14ac:dyDescent="0.25">
      <c r="A9" s="3"/>
      <c r="E9" s="3"/>
      <c r="H9" s="11"/>
    </row>
    <row r="10" spans="1:22" x14ac:dyDescent="0.25">
      <c r="A10" s="3"/>
      <c r="B10" s="3"/>
      <c r="C10" s="3"/>
      <c r="D10" s="3"/>
      <c r="E10" s="3"/>
    </row>
    <row r="11" spans="1:22" ht="15" customHeight="1" x14ac:dyDescent="0.25">
      <c r="A11" s="7" t="s">
        <v>10</v>
      </c>
      <c r="B11" s="3"/>
      <c r="C11" s="3"/>
      <c r="D11" s="3"/>
      <c r="E11" s="3"/>
    </row>
    <row r="12" spans="1:22" ht="9" customHeight="1" x14ac:dyDescent="0.25">
      <c r="A12" s="7"/>
      <c r="B12" s="3"/>
      <c r="C12" s="3"/>
      <c r="D12" s="3"/>
      <c r="E12" s="3"/>
    </row>
    <row r="13" spans="1:22" ht="12.75" customHeight="1" x14ac:dyDescent="0.25">
      <c r="A13" s="13" t="s">
        <v>12</v>
      </c>
      <c r="B13" s="14"/>
      <c r="C13" s="14"/>
      <c r="D13" s="14"/>
      <c r="E13" s="14"/>
      <c r="F13" s="14"/>
      <c r="G13" s="15"/>
      <c r="H13" s="14"/>
      <c r="I13" s="12"/>
      <c r="J13" s="20"/>
      <c r="K13" s="20"/>
      <c r="L13" s="20"/>
      <c r="M13" s="20"/>
      <c r="N13" s="20"/>
      <c r="O13" s="20"/>
      <c r="P13" s="20"/>
    </row>
    <row r="14" spans="1:22" s="22" customFormat="1" ht="12.75" x14ac:dyDescent="0.2">
      <c r="A14" s="21" t="s">
        <v>13</v>
      </c>
      <c r="B14" s="21"/>
      <c r="C14" s="21"/>
      <c r="D14" s="21"/>
      <c r="E14" s="14"/>
      <c r="F14" s="14"/>
      <c r="G14" s="16"/>
      <c r="H14" s="14"/>
      <c r="I14" s="12"/>
      <c r="J14" s="12"/>
      <c r="K14" s="12"/>
      <c r="L14" s="12"/>
      <c r="M14" s="12"/>
      <c r="N14" s="12"/>
      <c r="O14" s="12"/>
      <c r="P14" s="12"/>
    </row>
    <row r="15" spans="1:22" ht="12" customHeight="1" x14ac:dyDescent="0.25">
      <c r="A15" s="13" t="s">
        <v>14</v>
      </c>
      <c r="B15" s="14"/>
      <c r="C15" s="14"/>
      <c r="D15" s="14"/>
      <c r="E15" s="14"/>
      <c r="F15" s="14"/>
      <c r="G15" s="15"/>
      <c r="H15" s="14"/>
      <c r="I15" s="12"/>
      <c r="J15" s="20"/>
      <c r="K15" s="20"/>
      <c r="L15" s="20"/>
      <c r="M15" s="20"/>
      <c r="N15" s="20"/>
      <c r="O15" s="20"/>
      <c r="P15" s="20"/>
    </row>
    <row r="16" spans="1:22" s="22" customFormat="1" ht="13.5" customHeight="1" x14ac:dyDescent="0.2">
      <c r="A16" s="23" t="s">
        <v>15</v>
      </c>
      <c r="B16" s="23"/>
      <c r="C16" s="23"/>
      <c r="D16" s="23"/>
      <c r="E16" s="23"/>
      <c r="F16" s="23"/>
      <c r="G16" s="23"/>
      <c r="H16" s="14"/>
      <c r="I16" s="12"/>
      <c r="J16" s="12"/>
      <c r="K16" s="12"/>
      <c r="L16" s="12"/>
      <c r="M16" s="12"/>
      <c r="N16" s="12"/>
      <c r="O16" s="12"/>
      <c r="P16" s="12"/>
    </row>
    <row r="17" spans="1:16" s="25" customFormat="1" ht="12.75" customHeight="1" x14ac:dyDescent="0.25">
      <c r="A17" s="13" t="s">
        <v>16</v>
      </c>
      <c r="B17" s="14"/>
      <c r="C17" s="14"/>
      <c r="D17" s="14"/>
      <c r="E17" s="14"/>
      <c r="F17" s="14"/>
      <c r="G17" s="15"/>
      <c r="H17" s="14"/>
      <c r="I17" s="12"/>
      <c r="J17" s="24"/>
      <c r="K17" s="24"/>
      <c r="L17" s="24"/>
      <c r="M17" s="24"/>
      <c r="N17" s="24"/>
      <c r="O17" s="24"/>
      <c r="P17" s="24"/>
    </row>
    <row r="18" spans="1:16" s="25" customFormat="1" ht="12.75" customHeight="1" x14ac:dyDescent="0.25">
      <c r="A18" s="13" t="s">
        <v>17</v>
      </c>
      <c r="B18" s="14"/>
      <c r="C18" s="14"/>
      <c r="D18" s="14"/>
      <c r="E18" s="14"/>
      <c r="F18" s="14"/>
      <c r="G18" s="15"/>
      <c r="H18" s="14"/>
      <c r="I18" s="12"/>
      <c r="J18" s="24"/>
      <c r="K18" s="24"/>
      <c r="L18" s="24"/>
      <c r="M18" s="24"/>
      <c r="N18" s="24"/>
      <c r="O18" s="24"/>
      <c r="P18" s="24"/>
    </row>
    <row r="19" spans="1:16" s="25" customFormat="1" ht="12.75" customHeight="1" x14ac:dyDescent="0.25">
      <c r="A19" s="13" t="s">
        <v>18</v>
      </c>
      <c r="B19" s="14"/>
      <c r="C19" s="14"/>
      <c r="D19" s="14"/>
      <c r="E19" s="14"/>
      <c r="F19" s="14"/>
      <c r="G19" s="15"/>
      <c r="H19" s="14"/>
      <c r="I19" s="12"/>
      <c r="J19" s="24"/>
      <c r="K19" s="24"/>
      <c r="L19" s="24"/>
      <c r="M19" s="24"/>
      <c r="N19" s="24"/>
      <c r="O19" s="24"/>
      <c r="P19" s="24"/>
    </row>
    <row r="20" spans="1:16" ht="12.75" customHeight="1" x14ac:dyDescent="0.25">
      <c r="A20" s="13" t="s">
        <v>21</v>
      </c>
      <c r="B20" s="14"/>
      <c r="C20" s="14"/>
      <c r="D20" s="14"/>
      <c r="E20" s="14"/>
      <c r="F20" s="14"/>
      <c r="G20" s="15"/>
      <c r="H20" s="14"/>
      <c r="I20" s="12"/>
      <c r="J20" s="20"/>
      <c r="K20" s="20"/>
      <c r="L20" s="20"/>
      <c r="M20" s="20"/>
      <c r="N20" s="20"/>
      <c r="O20" s="20"/>
      <c r="P20" s="20"/>
    </row>
    <row r="21" spans="1:16" x14ac:dyDescent="0.25">
      <c r="A21" s="3"/>
      <c r="B21" s="3"/>
    </row>
    <row r="22" spans="1:16" x14ac:dyDescent="0.25">
      <c r="A22" s="3"/>
      <c r="B22" s="3"/>
    </row>
    <row r="23" spans="1:16" x14ac:dyDescent="0.25">
      <c r="A23" s="3"/>
      <c r="B23" s="3"/>
    </row>
    <row r="24" spans="1:16" x14ac:dyDescent="0.25">
      <c r="A24" s="3"/>
      <c r="B24" s="3"/>
    </row>
    <row r="25" spans="1:16" x14ac:dyDescent="0.25">
      <c r="A25" s="3"/>
      <c r="B25" s="3"/>
    </row>
    <row r="26" spans="1:16" x14ac:dyDescent="0.25">
      <c r="A26" s="3"/>
      <c r="B26" s="3"/>
    </row>
    <row r="27" spans="1:16" x14ac:dyDescent="0.25">
      <c r="A27" s="3"/>
      <c r="B27" s="3"/>
    </row>
    <row r="28" spans="1:16" x14ac:dyDescent="0.25">
      <c r="A28" s="3"/>
      <c r="B28" s="3"/>
    </row>
    <row r="29" spans="1:16" x14ac:dyDescent="0.25">
      <c r="A29" s="3"/>
      <c r="B29" s="3"/>
    </row>
    <row r="30" spans="1:16" x14ac:dyDescent="0.25">
      <c r="A30" s="3"/>
      <c r="B30" s="3"/>
    </row>
    <row r="31" spans="1:16" x14ac:dyDescent="0.25">
      <c r="A31" s="3"/>
      <c r="B31" s="3"/>
    </row>
  </sheetData>
  <sheetProtection algorithmName="SHA-512" hashValue="99EcRMQkYdsFVqyOCrSfUPQYsmJPNC3vHvdyXMxlbRoEEAHGDwHYw1wmJW81NpCGEwK12zNDW6J62QmAcZIzww==" saltValue="LbByn1mYI+HkFDfH7f3QCg==" spinCount="100000" sheet="1" selectLockedCells="1"/>
  <mergeCells count="3">
    <mergeCell ref="B3:D3"/>
    <mergeCell ref="A14:D14"/>
    <mergeCell ref="A16:G16"/>
  </mergeCells>
  <conditionalFormatting sqref="T3:U3">
    <cfRule type="expression" dxfId="5" priority="4">
      <formula>LEFT($A$8,2)="Eu"</formula>
    </cfRule>
    <cfRule type="expression" dxfId="4" priority="5">
      <formula>LEFT($A$8,2)="US"</formula>
    </cfRule>
    <cfRule type="expression" dxfId="3" priority="6">
      <formula>$A$8="USD/Lb"</formula>
    </cfRule>
  </conditionalFormatting>
  <conditionalFormatting sqref="V3">
    <cfRule type="expression" dxfId="2" priority="1">
      <formula>LEFT($A$8,2)="Eu"</formula>
    </cfRule>
    <cfRule type="expression" dxfId="1" priority="2">
      <formula>LEFT($A$8,2)="US"</formula>
    </cfRule>
    <cfRule type="expression" dxfId="0" priority="3">
      <formula>$A$8="USD/Lb"</formula>
    </cfRule>
  </conditionalFormatting>
  <hyperlinks>
    <hyperlink ref="A14" r:id="rId1" display="https://www.theice.com/products/27996665/Dutch-TTF-Gas-Futures/data?marketId=5360399" xr:uid="{B3133C0E-683E-4061-8B37-3EE7F055B7B7}"/>
    <hyperlink ref="A16" r:id="rId2" location="%7B%22snippetpicker%22%3A%22EEX%20French%20Power%20Futures%22%7D" display="https://www.eex.com/en/market-data/power/futures#%7B%22snippetpicker%22%3A%22EEX%20French%20Power%20Futures%22%7D" xr:uid="{2F2022F3-78FB-40EA-A547-2C2ADDE4A729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BOUDART Yves</dc:creator>
  <cp:lastModifiedBy>SOLER Margarita</cp:lastModifiedBy>
  <cp:lastPrinted>2022-03-11T08:26:55Z</cp:lastPrinted>
  <dcterms:created xsi:type="dcterms:W3CDTF">2021-12-13T07:32:58Z</dcterms:created>
  <dcterms:modified xsi:type="dcterms:W3CDTF">2022-03-28T12:58:18Z</dcterms:modified>
</cp:coreProperties>
</file>